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2_2023\Spring 2023\"/>
    </mc:Choice>
  </mc:AlternateContent>
  <bookViews>
    <workbookView xWindow="0" yWindow="0" windowWidth="20985" windowHeight="9165"/>
  </bookViews>
  <sheets>
    <sheet name="SP 2023 Med Tuition &amp; Fees" sheetId="2" r:id="rId1"/>
  </sheets>
  <calcPr calcId="162913"/>
</workbook>
</file>

<file path=xl/calcChain.xml><?xml version="1.0" encoding="utf-8"?>
<calcChain xmlns="http://schemas.openxmlformats.org/spreadsheetml/2006/main">
  <c r="J31" i="2" l="1"/>
  <c r="J26" i="2"/>
  <c r="M15" i="2"/>
  <c r="L15" i="2"/>
  <c r="K15" i="2"/>
  <c r="M10" i="2"/>
  <c r="L10" i="2"/>
  <c r="K10" i="2"/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B36" i="2" l="1"/>
  <c r="L24" i="2"/>
  <c r="K24" i="2"/>
  <c r="J24" i="2"/>
  <c r="I24" i="2"/>
  <c r="H24" i="2"/>
  <c r="G24" i="2"/>
  <c r="F24" i="2"/>
  <c r="E24" i="2"/>
  <c r="D24" i="2"/>
  <c r="C24" i="2"/>
  <c r="B20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<sst xmlns="http://schemas.openxmlformats.org/spreadsheetml/2006/main" count="59" uniqueCount="33">
  <si>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</si>
  <si>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</si>
  <si>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</si>
  <si>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</si>
  <si>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</si>
  <si>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</si>
  <si>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</si>
  <si>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</si>
  <si>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</si>
  <si>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</si>
  <si>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</si>
  <si>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</si>
  <si>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</si>
  <si>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</si>
  <si>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</si>
  <si>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</si>
  <si>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</si>
  <si>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</si>
  <si>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</si>
  <si>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</si>
  <si>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</si>
  <si>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</si>
  <si>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</si>
  <si>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</si>
  <si>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</si>
  <si>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</si>
  <si>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Medicine</t>
  </si>
  <si>
    <t>Tuition and Fees for Non-Resident Medicine</t>
  </si>
  <si>
    <t>All information in this document is available at www.buffalo.edu/studentaccounts/tuition-and-fees</t>
  </si>
  <si>
    <t>Career Services Fee</t>
  </si>
  <si>
    <t>Academic Excellence and Success Fee</t>
  </si>
  <si>
    <t>Student Activity Fee</t>
  </si>
  <si>
    <t>Medicine Tuition and Fee Billing Rates: Spring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</si>
</sst>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Fill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uition_and_Fees_NYS_Resident_Undergraduates2" displayName="Tuition_and_Fees_NYS_Resident_Undergraduates2" ref="A7:M20" totalsRowShown="0" headerRowDxfId="27" tableBorderDxfId="26">
  <autoFilter ref="A7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Tuition/Fee Type"/>
    <tableColumn id="2" name="1 credit" dataDxfId="25" dataCellStyle="Currency"/>
    <tableColumn id="3" name="2 credits" dataDxfId="24" dataCellStyle="Currency"/>
    <tableColumn id="4" name="3 credits" dataDxfId="23" dataCellStyle="Currency"/>
    <tableColumn id="5" name="4 credits" dataDxfId="22" dataCellStyle="Currency"/>
    <tableColumn id="6" name="5 credits" dataDxfId="21" dataCellStyle="Currency"/>
    <tableColumn id="7" name="6 credits" dataDxfId="20" dataCellStyle="Currency"/>
    <tableColumn id="8" name="7 credits" dataDxfId="19" dataCellStyle="Currency"/>
    <tableColumn id="9" name="8 credits" dataDxfId="18" dataCellStyle="Currency"/>
    <tableColumn id="10" name="9 credits*" dataDxfId="17" dataCellStyle="Currency"/>
    <tableColumn id="11" name="10 credits*" dataDxfId="16" dataCellStyle="Currency"/>
    <tableColumn id="12" name="11 credits*" dataDxfId="15" dataCellStyle="Currency"/>
    <tableColumn id="13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id="2" name="Tuition_and_Fees_NonResident_Undergraduates3" displayName="Tuition_and_Fees_NonResident_Undergraduates3" ref="A23:M36" totalsRowShown="0" headerRowDxfId="13" tableBorderDxfId="12">
  <autoFilter ref="A23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Tuition/Fee Type"/>
    <tableColumn id="2" name="1 credit" dataDxfId="11" dataCellStyle="Currency"/>
    <tableColumn id="3" name="2 credits" dataDxfId="10" dataCellStyle="Currency"/>
    <tableColumn id="4" name="3 credits" dataDxfId="9" dataCellStyle="Currency"/>
    <tableColumn id="5" name="4 credits" dataDxfId="8" dataCellStyle="Currency"/>
    <tableColumn id="6" name="5 credits" dataDxfId="7" dataCellStyle="Currency"/>
    <tableColumn id="7" name="6 credits" dataDxfId="6" dataCellStyle="Currency"/>
    <tableColumn id="8" name="7 credits" dataDxfId="5" dataCellStyle="Currency"/>
    <tableColumn id="9" name="8 credits" dataDxfId="4" dataCellStyle="Currency"/>
    <tableColumn id="10" name="9 credits*" dataDxfId="3" dataCellStyle="Currency"/>
    <tableColumn id="11" name="10 credits*" dataDxfId="2" dataCellStyle="Currency"/>
    <tableColumn id="12" name="11 credits*" dataDxfId="1" dataCellStyle="Currency"/>
    <tableColumn id="13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abSelected="1" zoomScaleNormal="100" workbookViewId="0">
      <selection activeCell="E20" sqref="E20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1820</v>
      </c>
      <c r="C8" s="18">
        <f t="shared" ref="C8" si="0">SUM(B8*2)</f>
        <v>3640</v>
      </c>
      <c r="D8" s="18">
        <f t="shared" ref="D8" si="1">SUM(B8*3)</f>
        <v>5460</v>
      </c>
      <c r="E8" s="18">
        <f t="shared" ref="E8" si="2">SUM(B8*4)</f>
        <v>7280</v>
      </c>
      <c r="F8" s="18">
        <f t="shared" ref="F8" si="3">SUM(B8*5)</f>
        <v>9100</v>
      </c>
      <c r="G8" s="18">
        <f t="shared" ref="G8" si="4">SUM(B8*6)</f>
        <v>10920</v>
      </c>
      <c r="H8" s="18">
        <f t="shared" ref="H8" si="5">SUM(B8*7)</f>
        <v>12740</v>
      </c>
      <c r="I8" s="18">
        <f t="shared" ref="I8" si="6">SUM(B8*8)</f>
        <v>14560</v>
      </c>
      <c r="J8" s="18">
        <f t="shared" ref="J8" si="7">SUM(B8*9)</f>
        <v>16380</v>
      </c>
      <c r="K8" s="18">
        <f t="shared" ref="K8" si="8">SUM(B8*10)</f>
        <v>18200</v>
      </c>
      <c r="L8" s="18">
        <f t="shared" ref="L8" si="9">SUM(B8*11)</f>
        <v>20020</v>
      </c>
      <c r="M8" s="19">
        <v>21835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21.88</v>
      </c>
      <c r="C9" s="16">
        <f t="shared" ref="C9:C17" si="10">SUM(B9*2)</f>
        <v>43.76</v>
      </c>
      <c r="D9" s="16">
        <f t="shared" ref="D9:D17" si="11">SUM(B9*3)</f>
        <v>65.64</v>
      </c>
      <c r="E9" s="16">
        <f t="shared" ref="E9:E17" si="12">SUM(B9*4)</f>
        <v>87.52</v>
      </c>
      <c r="F9" s="16">
        <f t="shared" ref="F9:F17" si="13">SUM(B9*5)</f>
        <v>109.39999999999999</v>
      </c>
      <c r="G9" s="16">
        <f t="shared" ref="G9:G17" si="14">SUM(B9*6)</f>
        <v>131.28</v>
      </c>
      <c r="H9" s="16">
        <f t="shared" ref="H9:H17" si="15">SUM(B9*7)</f>
        <v>153.16</v>
      </c>
      <c r="I9" s="16">
        <f t="shared" ref="I9:I17" si="16">SUM(B9*8)</f>
        <v>175.04</v>
      </c>
      <c r="J9" s="16">
        <v>262.5</v>
      </c>
      <c r="K9" s="16">
        <v>262.5</v>
      </c>
      <c r="L9" s="16">
        <v>262.5</v>
      </c>
      <c r="M9" s="16">
        <v>262.5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J15" si="17">SUM(B10*9)</f>
        <v>0</v>
      </c>
      <c r="K10" s="16">
        <f t="shared" ref="K10" si="18">SUM(C10*9)</f>
        <v>0</v>
      </c>
      <c r="L10" s="16">
        <f t="shared" ref="L10" si="19">SUM(D10*9)</f>
        <v>0</v>
      </c>
      <c r="M10" s="16">
        <f t="shared" ref="M10" si="20">SUM(E10*9)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11.02</v>
      </c>
      <c r="C11" s="16">
        <f t="shared" si="10"/>
        <v>22.04</v>
      </c>
      <c r="D11" s="16">
        <f t="shared" si="11"/>
        <v>33.06</v>
      </c>
      <c r="E11" s="16">
        <f t="shared" si="12"/>
        <v>44.08</v>
      </c>
      <c r="F11" s="16">
        <f t="shared" si="13"/>
        <v>55.099999999999994</v>
      </c>
      <c r="G11" s="16">
        <f t="shared" si="14"/>
        <v>66.12</v>
      </c>
      <c r="H11" s="16">
        <f t="shared" si="15"/>
        <v>77.14</v>
      </c>
      <c r="I11" s="16">
        <f t="shared" si="16"/>
        <v>88.16</v>
      </c>
      <c r="J11" s="16">
        <v>132.25</v>
      </c>
      <c r="K11" s="16">
        <v>132.25</v>
      </c>
      <c r="L11" s="16">
        <v>132.25</v>
      </c>
      <c r="M11" s="16">
        <v>132.25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18.29</v>
      </c>
      <c r="C14" s="16">
        <f t="shared" si="10"/>
        <v>36.58</v>
      </c>
      <c r="D14" s="16">
        <f t="shared" si="11"/>
        <v>54.87</v>
      </c>
      <c r="E14" s="16">
        <f t="shared" si="12"/>
        <v>73.16</v>
      </c>
      <c r="F14" s="16">
        <f t="shared" si="13"/>
        <v>91.449999999999989</v>
      </c>
      <c r="G14" s="16">
        <f t="shared" si="14"/>
        <v>109.74</v>
      </c>
      <c r="H14" s="16">
        <f t="shared" si="15"/>
        <v>128.03</v>
      </c>
      <c r="I14" s="16">
        <f t="shared" si="16"/>
        <v>146.32</v>
      </c>
      <c r="J14" s="16">
        <v>219.5</v>
      </c>
      <c r="K14" s="16">
        <v>219.5</v>
      </c>
      <c r="L14" s="16">
        <v>219.5</v>
      </c>
      <c r="M14" s="16">
        <v>219.5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ref="K15" si="21">SUM(C15*9)</f>
        <v>0</v>
      </c>
      <c r="L15" s="16">
        <f t="shared" ref="L15" si="22">SUM(D15*9)</f>
        <v>0</v>
      </c>
      <c r="M15" s="16">
        <f t="shared" ref="M15" si="23">SUM(E15*9)</f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35.83</v>
      </c>
      <c r="C17" s="16">
        <f t="shared" si="10"/>
        <v>71.66</v>
      </c>
      <c r="D17" s="16">
        <f t="shared" si="11"/>
        <v>107.49</v>
      </c>
      <c r="E17" s="16">
        <f t="shared" si="12"/>
        <v>143.32</v>
      </c>
      <c r="F17" s="16">
        <f t="shared" si="13"/>
        <v>179.14999999999998</v>
      </c>
      <c r="G17" s="16">
        <f t="shared" si="14"/>
        <v>214.98</v>
      </c>
      <c r="H17" s="16">
        <f t="shared" si="15"/>
        <v>250.81</v>
      </c>
      <c r="I17" s="16">
        <f t="shared" si="16"/>
        <v>286.64</v>
      </c>
      <c r="J17" s="16">
        <v>430</v>
      </c>
      <c r="K17" s="16">
        <v>430</v>
      </c>
      <c r="L17" s="16">
        <v>430</v>
      </c>
      <c r="M17" s="16">
        <v>430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20.190000000000001</v>
      </c>
      <c r="C19" s="16">
        <f>SUM(B19*2)</f>
        <v>40.380000000000003</v>
      </c>
      <c r="D19" s="16">
        <f>SUM(B19*3)</f>
        <v>60.570000000000007</v>
      </c>
      <c r="E19" s="16">
        <f>SUM(B19*4)</f>
        <v>80.760000000000005</v>
      </c>
      <c r="F19" s="16">
        <f>SUM(B19*5)</f>
        <v>100.95</v>
      </c>
      <c r="G19" s="16">
        <f>SUM(B19*6)</f>
        <v>121.14000000000001</v>
      </c>
      <c r="H19" s="16">
        <f>SUM(B19*7)</f>
        <v>141.33000000000001</v>
      </c>
      <c r="I19" s="16">
        <f>SUM(B19*8)</f>
        <v>161.52000000000001</v>
      </c>
      <c r="J19" s="16">
        <v>242.25</v>
      </c>
      <c r="K19" s="16">
        <v>242.25</v>
      </c>
      <c r="L19" s="16">
        <v>242.25</v>
      </c>
      <c r="M19" s="16">
        <v>242.25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24">SUM(B8:B19)</f>
        <v>1943.67</v>
      </c>
      <c r="C20" s="12">
        <f t="shared" si="24"/>
        <v>3882.34</v>
      </c>
      <c r="D20" s="12">
        <f t="shared" si="24"/>
        <v>5821.01</v>
      </c>
      <c r="E20" s="12">
        <f t="shared" si="24"/>
        <v>7759.68</v>
      </c>
      <c r="F20" s="12">
        <f t="shared" si="24"/>
        <v>9698.35</v>
      </c>
      <c r="G20" s="12">
        <f t="shared" si="24"/>
        <v>11637.02</v>
      </c>
      <c r="H20" s="12">
        <f t="shared" si="24"/>
        <v>13575.689999999999</v>
      </c>
      <c r="I20" s="12">
        <f t="shared" si="24"/>
        <v>15514.36</v>
      </c>
      <c r="J20" s="12">
        <f t="shared" si="24"/>
        <v>17809</v>
      </c>
      <c r="K20" s="12">
        <f t="shared" si="24"/>
        <v>19629</v>
      </c>
      <c r="L20" s="12">
        <f t="shared" si="24"/>
        <v>21449</v>
      </c>
      <c r="M20" s="13">
        <f t="shared" si="24"/>
        <v>23264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2715</v>
      </c>
      <c r="C24" s="18">
        <f t="shared" ref="C24" si="25">SUM(B24*2)</f>
        <v>5430</v>
      </c>
      <c r="D24" s="18">
        <f t="shared" ref="D24" si="26">SUM(B24*3)</f>
        <v>8145</v>
      </c>
      <c r="E24" s="18">
        <f t="shared" ref="E24" si="27">SUM(B24*4)</f>
        <v>10860</v>
      </c>
      <c r="F24" s="18">
        <f t="shared" ref="F24" si="28">SUM(B24*5)</f>
        <v>13575</v>
      </c>
      <c r="G24" s="18">
        <f t="shared" ref="G24" si="29">SUM(B24*6)</f>
        <v>16290</v>
      </c>
      <c r="H24" s="18">
        <f t="shared" ref="H24" si="30">SUM(B24*7)</f>
        <v>19005</v>
      </c>
      <c r="I24" s="18">
        <f t="shared" ref="I24" si="31">SUM(B24*8)</f>
        <v>21720</v>
      </c>
      <c r="J24" s="18">
        <f t="shared" ref="J24" si="32">SUM(B24*9)</f>
        <v>24435</v>
      </c>
      <c r="K24" s="18">
        <f t="shared" ref="K24" si="33">SUM(B24*10)</f>
        <v>27150</v>
      </c>
      <c r="L24" s="18">
        <f t="shared" ref="L24" si="34">SUM(B24*11)</f>
        <v>29865</v>
      </c>
      <c r="M24" s="19">
        <v>32580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21.88</v>
      </c>
      <c r="C25" s="16">
        <f t="shared" ref="C25:C33" si="35">SUM(B25*2)</f>
        <v>43.76</v>
      </c>
      <c r="D25" s="16">
        <f t="shared" ref="D25:D33" si="36">SUM(B25*3)</f>
        <v>65.64</v>
      </c>
      <c r="E25" s="16">
        <f t="shared" ref="E25:E33" si="37">SUM(B25*4)</f>
        <v>87.52</v>
      </c>
      <c r="F25" s="16">
        <f t="shared" ref="F25:F33" si="38">SUM(B25*5)</f>
        <v>109.39999999999999</v>
      </c>
      <c r="G25" s="16">
        <f t="shared" ref="G25:G33" si="39">SUM(B25*6)</f>
        <v>131.28</v>
      </c>
      <c r="H25" s="16">
        <f t="shared" ref="H25:H33" si="40">SUM(B25*7)</f>
        <v>153.16</v>
      </c>
      <c r="I25" s="16">
        <f t="shared" ref="I25:I33" si="41">SUM(B25*8)</f>
        <v>175.04</v>
      </c>
      <c r="J25" s="16">
        <v>262.5</v>
      </c>
      <c r="K25" s="16">
        <v>262.5</v>
      </c>
      <c r="L25" s="16">
        <v>262.5</v>
      </c>
      <c r="M25" s="16">
        <v>262.5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si="35"/>
        <v>0</v>
      </c>
      <c r="D26" s="16">
        <f t="shared" si="36"/>
        <v>0</v>
      </c>
      <c r="E26" s="16">
        <f t="shared" si="37"/>
        <v>0</v>
      </c>
      <c r="F26" s="16">
        <f t="shared" si="38"/>
        <v>0</v>
      </c>
      <c r="G26" s="16">
        <f t="shared" si="39"/>
        <v>0</v>
      </c>
      <c r="H26" s="16">
        <f t="shared" si="40"/>
        <v>0</v>
      </c>
      <c r="I26" s="16">
        <f t="shared" si="41"/>
        <v>0</v>
      </c>
      <c r="J26" s="16">
        <f t="shared" ref="J26" si="42">SUM(B26*9)</f>
        <v>0</v>
      </c>
      <c r="K26" s="16">
        <f t="shared" ref="K26" si="43">SUM(C26*9)</f>
        <v>0</v>
      </c>
      <c r="L26" s="16">
        <f t="shared" ref="L26" si="44">SUM(D26*9)</f>
        <v>0</v>
      </c>
      <c r="M26" s="16">
        <f t="shared" ref="M26" si="45">SUM(E26*9)</f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11.02</v>
      </c>
      <c r="C27" s="16">
        <f t="shared" si="35"/>
        <v>22.04</v>
      </c>
      <c r="D27" s="16">
        <f t="shared" si="36"/>
        <v>33.06</v>
      </c>
      <c r="E27" s="16">
        <f t="shared" si="37"/>
        <v>44.08</v>
      </c>
      <c r="F27" s="16">
        <f t="shared" si="38"/>
        <v>55.099999999999994</v>
      </c>
      <c r="G27" s="16">
        <f t="shared" si="39"/>
        <v>66.12</v>
      </c>
      <c r="H27" s="16">
        <f t="shared" si="40"/>
        <v>77.14</v>
      </c>
      <c r="I27" s="16">
        <f t="shared" si="41"/>
        <v>88.16</v>
      </c>
      <c r="J27" s="16">
        <v>132.25</v>
      </c>
      <c r="K27" s="16">
        <v>132.25</v>
      </c>
      <c r="L27" s="16">
        <v>132.25</v>
      </c>
      <c r="M27" s="16">
        <v>132.25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35"/>
        <v>22.92</v>
      </c>
      <c r="D29" s="16">
        <f t="shared" si="36"/>
        <v>34.380000000000003</v>
      </c>
      <c r="E29" s="16">
        <f t="shared" si="37"/>
        <v>45.84</v>
      </c>
      <c r="F29" s="16">
        <f t="shared" si="38"/>
        <v>57.300000000000004</v>
      </c>
      <c r="G29" s="16">
        <f t="shared" si="39"/>
        <v>68.760000000000005</v>
      </c>
      <c r="H29" s="16">
        <f t="shared" si="40"/>
        <v>80.22</v>
      </c>
      <c r="I29" s="16">
        <f t="shared" si="41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18.29</v>
      </c>
      <c r="C30" s="16">
        <f t="shared" si="35"/>
        <v>36.58</v>
      </c>
      <c r="D30" s="16">
        <f t="shared" si="36"/>
        <v>54.87</v>
      </c>
      <c r="E30" s="16">
        <f t="shared" si="37"/>
        <v>73.16</v>
      </c>
      <c r="F30" s="16">
        <f t="shared" si="38"/>
        <v>91.449999999999989</v>
      </c>
      <c r="G30" s="16">
        <f t="shared" si="39"/>
        <v>109.74</v>
      </c>
      <c r="H30" s="16">
        <f t="shared" si="40"/>
        <v>128.03</v>
      </c>
      <c r="I30" s="16">
        <f t="shared" si="41"/>
        <v>146.32</v>
      </c>
      <c r="J30" s="16">
        <v>219.5</v>
      </c>
      <c r="K30" s="16">
        <v>219.5</v>
      </c>
      <c r="L30" s="16">
        <v>219.5</v>
      </c>
      <c r="M30" s="16">
        <v>219.5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35"/>
        <v>0</v>
      </c>
      <c r="D31" s="16">
        <f t="shared" si="36"/>
        <v>0</v>
      </c>
      <c r="E31" s="16">
        <f t="shared" si="37"/>
        <v>0</v>
      </c>
      <c r="F31" s="16">
        <f t="shared" si="38"/>
        <v>0</v>
      </c>
      <c r="G31" s="16">
        <f t="shared" si="39"/>
        <v>0</v>
      </c>
      <c r="H31" s="16">
        <f t="shared" si="40"/>
        <v>0</v>
      </c>
      <c r="I31" s="16">
        <f t="shared" si="41"/>
        <v>0</v>
      </c>
      <c r="J31" s="16">
        <f t="shared" ref="J31" si="46">SUM(B31*9)</f>
        <v>0</v>
      </c>
      <c r="K31" s="16">
        <f t="shared" ref="K31" si="47">SUM(C31*9)</f>
        <v>0</v>
      </c>
      <c r="L31" s="16">
        <f t="shared" ref="L31" si="48">SUM(D31*9)</f>
        <v>0</v>
      </c>
      <c r="M31" s="16">
        <f t="shared" ref="M31" si="49">SUM(E31*9)</f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35.83</v>
      </c>
      <c r="C33" s="16">
        <f t="shared" si="35"/>
        <v>71.66</v>
      </c>
      <c r="D33" s="16">
        <f t="shared" si="36"/>
        <v>107.49</v>
      </c>
      <c r="E33" s="16">
        <f t="shared" si="37"/>
        <v>143.32</v>
      </c>
      <c r="F33" s="16">
        <f t="shared" si="38"/>
        <v>179.14999999999998</v>
      </c>
      <c r="G33" s="16">
        <f t="shared" si="39"/>
        <v>214.98</v>
      </c>
      <c r="H33" s="16">
        <f t="shared" si="40"/>
        <v>250.81</v>
      </c>
      <c r="I33" s="16">
        <f t="shared" si="41"/>
        <v>286.64</v>
      </c>
      <c r="J33" s="16">
        <v>430</v>
      </c>
      <c r="K33" s="16">
        <v>430</v>
      </c>
      <c r="L33" s="16">
        <v>430</v>
      </c>
      <c r="M33" s="16">
        <v>430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20.190000000000001</v>
      </c>
      <c r="C35" s="16">
        <f>SUM(B35*2)</f>
        <v>40.380000000000003</v>
      </c>
      <c r="D35" s="16">
        <f>SUM(B35*3)</f>
        <v>60.570000000000007</v>
      </c>
      <c r="E35" s="16">
        <f>SUM(B35*4)</f>
        <v>80.760000000000005</v>
      </c>
      <c r="F35" s="16">
        <f>SUM(B35*5)</f>
        <v>100.95</v>
      </c>
      <c r="G35" s="16">
        <f>SUM(B35*6)</f>
        <v>121.14000000000001</v>
      </c>
      <c r="H35" s="16">
        <f>SUM(B35*7)</f>
        <v>141.33000000000001</v>
      </c>
      <c r="I35" s="16">
        <f>SUM(B35*8)</f>
        <v>161.52000000000001</v>
      </c>
      <c r="J35" s="16">
        <v>242.25</v>
      </c>
      <c r="K35" s="16">
        <v>242.25</v>
      </c>
      <c r="L35" s="16">
        <v>242.25</v>
      </c>
      <c r="M35" s="16">
        <v>242.25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50">SUM(B24:B35)</f>
        <v>2838.67</v>
      </c>
      <c r="C36" s="12">
        <f t="shared" si="50"/>
        <v>5672.34</v>
      </c>
      <c r="D36" s="12">
        <f t="shared" si="50"/>
        <v>8506.0099999999984</v>
      </c>
      <c r="E36" s="12">
        <f t="shared" si="50"/>
        <v>11339.68</v>
      </c>
      <c r="F36" s="12">
        <f t="shared" si="50"/>
        <v>14173.35</v>
      </c>
      <c r="G36" s="12">
        <f t="shared" si="50"/>
        <v>17007.019999999997</v>
      </c>
      <c r="H36" s="12">
        <f t="shared" si="50"/>
        <v>19840.690000000002</v>
      </c>
      <c r="I36" s="12">
        <f t="shared" si="50"/>
        <v>22674.36</v>
      </c>
      <c r="J36" s="12">
        <f t="shared" si="50"/>
        <v>25864</v>
      </c>
      <c r="K36" s="12">
        <f t="shared" si="50"/>
        <v>28579</v>
      </c>
      <c r="L36" s="12">
        <f t="shared" si="50"/>
        <v>31294</v>
      </c>
      <c r="M36" s="13">
        <f t="shared" si="50"/>
        <v>34009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1oYtQGd44N22KmOpYkZS+e4Hnxgc7CdRlT1NTuTbFmQ6WOLqY/uaX4coCFO/Av85Xi+g9wJtZtQWhB5HqRszPQ==" saltValue="jNECRgg+eJismqFUgxy09w==" spinCount="100000" sheet="1" objects="1" scenarios="1"/>
  <hyperlinks>
    <hyperlink ref="B4" r:id="rId1" display="All information in this document is available at www.buffalo.edu/students/tuition-and-fees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2023 Med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2023 Med Tuition and Fee Billing Rates</dc:title>
  <dc:subject>Listing of graduate tuition and fees for the spring 2017 semester</dc:subject>
  <dc:creator>UB Student Accounts</dc:creator>
  <cp:keywords>tuition,fees, Med tuition, Med fees</cp:keywords>
  <cp:lastModifiedBy>Stevens, Laura</cp:lastModifiedBy>
  <cp:lastPrinted>2019-06-28T18:25:57Z</cp:lastPrinted>
  <dcterms:created xsi:type="dcterms:W3CDTF">2016-06-06T21:02:30Z</dcterms:created>
  <dcterms:modified xsi:type="dcterms:W3CDTF">2022-10-13T19:12:48Z</dcterms:modified>
  <cp:category>tuition</cp:category>
</cp:coreProperties>
</file>